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73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<sst xmlns="http://schemas.openxmlformats.org/spreadsheetml/2006/main" count="356" uniqueCount="248">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</sst>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13" borderId="17" xfId="0" applyNumberFormat="1" applyFont="1" applyFill="1" applyBorder="1" applyAlignment="1">
      <alignment horizontal="center" vertical="center" wrapText="1"/>
    </xf>
    <xf numFmtId="14" fontId="69" fillId="13" borderId="18" xfId="0" applyNumberFormat="1" applyFont="1" applyFill="1" applyBorder="1" applyAlignment="1">
      <alignment horizontal="center" vertical="center" wrapText="1"/>
    </xf>
    <xf numFmtId="9" fontId="69" fillId="13" borderId="18" xfId="0" applyNumberFormat="1" applyFont="1" applyFill="1" applyBorder="1" applyAlignment="1">
      <alignment horizontal="center" vertical="center" wrapText="1"/>
    </xf>
    <xf numFmtId="9" fontId="69" fillId="13" borderId="19" xfId="0" applyNumberFormat="1" applyFont="1" applyFill="1" applyBorder="1" applyAlignment="1">
      <alignment horizontal="center" vertical="center" wrapText="1"/>
    </xf>
    <xf numFmtId="0" fontId="69" fillId="13" borderId="20" xfId="0" applyFont="1" applyFill="1" applyBorder="1" applyAlignment="1">
      <alignment horizontal="center" vertical="center" wrapText="1"/>
    </xf>
    <xf numFmtId="0" fontId="69" fillId="13" borderId="21" xfId="0" applyFont="1" applyFill="1" applyBorder="1" applyAlignment="1">
      <alignment horizontal="center" vertical="center" wrapText="1"/>
    </xf>
    <xf numFmtId="9" fontId="69" fillId="13"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13" borderId="24" xfId="0" applyFont="1" applyFill="1" applyBorder="1" applyAlignment="1">
      <alignment horizontal="center" vertical="center" wrapText="1"/>
    </xf>
    <xf numFmtId="0" fontId="58" fillId="13" borderId="14" xfId="0" applyFont="1" applyFill="1" applyBorder="1" applyAlignment="1">
      <alignment horizontal="center" vertical="center" wrapText="1"/>
    </xf>
    <xf numFmtId="9" fontId="58" fillId="13" borderId="14" xfId="0" applyNumberFormat="1" applyFont="1" applyFill="1" applyBorder="1" applyAlignment="1">
      <alignment horizontal="center" vertical="center" wrapText="1"/>
    </xf>
    <xf numFmtId="9" fontId="58" fillId="13"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13" borderId="48" xfId="0" applyFont="1" applyFill="1" applyBorder="1" applyAlignment="1">
      <alignment horizontal="left" vertical="center" wrapText="1"/>
    </xf>
    <xf numFmtId="0" fontId="69" fillId="13" borderId="35" xfId="0" applyFont="1" applyFill="1" applyBorder="1" applyAlignment="1">
      <alignment horizontal="left" vertical="center" wrapText="1"/>
    </xf>
    <xf numFmtId="0" fontId="69" fillId="13" borderId="36" xfId="0" applyFont="1" applyFill="1" applyBorder="1" applyAlignment="1">
      <alignment horizontal="left" vertical="center" wrapText="1"/>
    </xf>
    <xf numFmtId="0" fontId="69" fillId="13" borderId="49" xfId="0" applyFont="1" applyFill="1" applyBorder="1" applyAlignment="1">
      <alignment horizontal="left" vertical="center" wrapText="1"/>
    </xf>
    <xf numFmtId="0" fontId="69" fillId="13" borderId="50" xfId="0" applyFont="1" applyFill="1" applyBorder="1" applyAlignment="1">
      <alignment horizontal="left" vertical="center" wrapText="1"/>
    </xf>
    <xf numFmtId="0" fontId="69" fillId="13"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13" borderId="15" xfId="0" applyFont="1" applyFill="1" applyBorder="1" applyAlignment="1">
      <alignment horizontal="left" vertical="center" wrapText="1"/>
    </xf>
    <xf numFmtId="0" fontId="69" fillId="13"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13" borderId="20" xfId="0" applyFont="1" applyFill="1" applyBorder="1" applyAlignment="1">
      <alignment horizontal="left" vertical="center" wrapText="1"/>
    </xf>
    <xf numFmtId="0" fontId="69" fillId="13"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55">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6">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9"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4" t="s">
        <v>22</v>
      </c>
      <c r="C11" s="105"/>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1</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0.5</v>
      </c>
    </row>
    <row r="21" spans="1:6" ht="24.75" customHeight="1">
      <c r="A21" s="101">
        <f>_xlfn.IFERROR((COUNTIF(C18:C20,"Da")+(COUNTIF(C18:C20,"Djelomično")/2))/((COUNTIF(C18:C20,"Da")+COUNTIF(C18:C20,"Ne")+COUNTIF(C18:C20,"Djelomično"))),"Nije primjenjivo")</f>
        <v>1</v>
      </c>
      <c r="B21" s="102"/>
      <c r="C21" s="103"/>
      <c r="F21" s="32">
        <f>+VALUE(A51)</f>
        <v>0.38461538461538464</v>
      </c>
    </row>
    <row r="22" spans="1:6" ht="24.75" customHeight="1">
      <c r="A22" s="28" t="s">
        <v>147</v>
      </c>
      <c r="B22" s="104" t="s">
        <v>32</v>
      </c>
      <c r="C22" s="105"/>
      <c r="F22" s="32">
        <f>+VALUE(A57)</f>
        <v>1</v>
      </c>
    </row>
    <row r="23" spans="1:6" ht="30">
      <c r="A23" s="15" t="s">
        <v>34</v>
      </c>
      <c r="B23" s="10" t="s">
        <v>36</v>
      </c>
      <c r="C23" s="79" t="s">
        <v>5</v>
      </c>
      <c r="F23" s="32">
        <f>+VALUE(A65)</f>
        <v>0</v>
      </c>
    </row>
    <row r="24" spans="1:6" ht="30">
      <c r="A24" s="15" t="s">
        <v>35</v>
      </c>
      <c r="B24" s="10" t="s">
        <v>37</v>
      </c>
      <c r="C24" s="79" t="s">
        <v>5</v>
      </c>
      <c r="F24" s="32">
        <f>+VALUE(A71)</f>
        <v>0</v>
      </c>
    </row>
    <row r="25" spans="1:6" ht="24.75" customHeight="1">
      <c r="A25" s="101">
        <f>_xlfn.IFERROR((COUNTIF(C23:C24,"Da")+(COUNTIF(C23:C24,"Djelomično")/2))/((COUNTIF(C23:C24,"Da")+COUNTIF(C23:C24,"Ne")+COUNTIF(C23:C24,"Djelomično"))),"Nije primjenjivo")</f>
        <v>1</v>
      </c>
      <c r="B25" s="102"/>
      <c r="C25" s="103"/>
      <c r="F25" s="32">
        <f>+VALUE(A79)</f>
        <v>0.8333333333333334</v>
      </c>
    </row>
    <row r="26" spans="1:6" ht="49.5" customHeight="1">
      <c r="A26" s="14" t="s">
        <v>146</v>
      </c>
      <c r="B26" s="104" t="s">
        <v>41</v>
      </c>
      <c r="C26" s="105"/>
      <c r="F26" s="32">
        <f>+VALUE(A92)</f>
        <v>0</v>
      </c>
    </row>
    <row r="27" spans="1:6" ht="15">
      <c r="A27" s="29" t="s">
        <v>39</v>
      </c>
      <c r="B27" s="115" t="s">
        <v>40</v>
      </c>
      <c r="C27" s="116"/>
      <c r="F27" s="32">
        <f>+VALUE(A103)</f>
        <v>0.4444444444444444</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6</v>
      </c>
    </row>
    <row r="35" spans="1:3" ht="45">
      <c r="A35" s="15" t="s">
        <v>53</v>
      </c>
      <c r="B35" s="10" t="s">
        <v>51</v>
      </c>
      <c r="C35" s="79" t="s">
        <v>5</v>
      </c>
    </row>
    <row r="36" spans="1:3" ht="24.75" customHeight="1">
      <c r="A36" s="101">
        <f>_xlfn.IFERROR((COUNTIF(C34:C35,"Da")+(COUNTIF(C34:C35,"Djelomično")/2))/((COUNTIF(C34:C35,"Da")+COUNTIF(C34:C35,"Ne")+COUNTIF(C34:C35,"Djelomično"))),"Nije primjenjivo")</f>
        <v>0.5</v>
      </c>
      <c r="B36" s="102"/>
      <c r="C36" s="103"/>
    </row>
    <row r="37" spans="1:3" ht="15">
      <c r="A37" s="29" t="s">
        <v>54</v>
      </c>
      <c r="B37" s="115" t="s">
        <v>78</v>
      </c>
      <c r="C37" s="116"/>
    </row>
    <row r="38" spans="1:3" ht="15">
      <c r="A38" s="15" t="s">
        <v>63</v>
      </c>
      <c r="B38" s="10" t="s">
        <v>99</v>
      </c>
      <c r="C38" s="79" t="s">
        <v>6</v>
      </c>
    </row>
    <row r="39" spans="1:3" ht="30">
      <c r="A39" s="15" t="s">
        <v>64</v>
      </c>
      <c r="B39" s="10" t="s">
        <v>55</v>
      </c>
      <c r="C39" s="79" t="s">
        <v>6</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6</v>
      </c>
    </row>
    <row r="45" spans="1:3" ht="30">
      <c r="A45" s="15" t="s">
        <v>70</v>
      </c>
      <c r="B45" s="10" t="s">
        <v>225</v>
      </c>
      <c r="C45" s="79" t="s">
        <v>6</v>
      </c>
    </row>
    <row r="46" spans="1:3" ht="30">
      <c r="A46" s="15" t="s">
        <v>71</v>
      </c>
      <c r="B46" s="10" t="s">
        <v>226</v>
      </c>
      <c r="C46" s="79" t="s">
        <v>5</v>
      </c>
    </row>
    <row r="47" spans="1:3" ht="30">
      <c r="A47" s="15" t="s">
        <v>72</v>
      </c>
      <c r="B47" s="10" t="s">
        <v>60</v>
      </c>
      <c r="C47" s="79" t="s">
        <v>6</v>
      </c>
    </row>
    <row r="48" spans="1:3" ht="30">
      <c r="A48" s="15" t="s">
        <v>73</v>
      </c>
      <c r="B48" s="10" t="s">
        <v>61</v>
      </c>
      <c r="C48" s="79" t="s">
        <v>6</v>
      </c>
    </row>
    <row r="49" spans="1:3" ht="30">
      <c r="A49" s="15" t="s">
        <v>74</v>
      </c>
      <c r="B49" s="10" t="s">
        <v>230</v>
      </c>
      <c r="C49" s="79" t="s">
        <v>6</v>
      </c>
    </row>
    <row r="50" spans="1:3" ht="30">
      <c r="A50" s="15" t="s">
        <v>75</v>
      </c>
      <c r="B50" s="10" t="s">
        <v>62</v>
      </c>
      <c r="C50" s="79" t="s">
        <v>6</v>
      </c>
    </row>
    <row r="51" spans="1:3" ht="24.75" customHeight="1">
      <c r="A51" s="101">
        <f>_xlfn.IFERROR((COUNTIF(C38:C50,"Da")+(COUNTIF(C38:C50,"Djelomično")/2))/((COUNTIF(C38:C50,"Da")+COUNTIF(C38:C50,"Ne")+COUNTIF(C38:C50,"Djelomično"))),"Nije primjenjivo")</f>
        <v>0.38461538461538464</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15" t="s">
        <v>123</v>
      </c>
      <c r="C66" s="116"/>
    </row>
    <row r="67" spans="1:3" ht="30">
      <c r="A67" s="15" t="s">
        <v>105</v>
      </c>
      <c r="B67" s="10" t="s">
        <v>101</v>
      </c>
      <c r="C67" s="79" t="s">
        <v>6</v>
      </c>
    </row>
    <row r="68" spans="1:3" ht="45">
      <c r="A68" s="15" t="s">
        <v>106</v>
      </c>
      <c r="B68" s="10" t="s">
        <v>102</v>
      </c>
      <c r="C68" s="79" t="s">
        <v>6</v>
      </c>
    </row>
    <row r="69" spans="1:3" ht="15">
      <c r="A69" s="15" t="s">
        <v>107</v>
      </c>
      <c r="B69" s="10" t="s">
        <v>103</v>
      </c>
      <c r="C69" s="79" t="s">
        <v>6</v>
      </c>
    </row>
    <row r="70" spans="1:3" ht="15">
      <c r="A70" s="15" t="s">
        <v>108</v>
      </c>
      <c r="B70" s="10" t="s">
        <v>104</v>
      </c>
      <c r="C70" s="79" t="s">
        <v>6</v>
      </c>
    </row>
    <row r="71" spans="1:3" ht="24.75" customHeight="1">
      <c r="A71" s="101">
        <f>_xlfn.IFERROR((COUNTIF(C67:C70,"Da")+(COUNTIF(C67:C70,"Djelomično")/2))/((COUNTIF(C67:C70,"Da")+COUNTIF(C67:C70,"Ne")+COUNTIF(C67:C70,"Djelomično"))),"Nije primjenjivo")</f>
        <v>0</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6</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4" t="s">
        <v>122</v>
      </c>
      <c r="C80" s="105"/>
    </row>
    <row r="81" spans="1:3" ht="15">
      <c r="A81" s="15" t="s">
        <v>134</v>
      </c>
      <c r="B81" s="10" t="s">
        <v>124</v>
      </c>
      <c r="C81" s="79" t="s">
        <v>6</v>
      </c>
    </row>
    <row r="82" spans="1:3" ht="15">
      <c r="A82" s="15" t="s">
        <v>135</v>
      </c>
      <c r="B82" s="10" t="s">
        <v>125</v>
      </c>
      <c r="C82" s="79" t="s">
        <v>6</v>
      </c>
    </row>
    <row r="83" spans="1:3" ht="15">
      <c r="A83" s="15" t="s">
        <v>136</v>
      </c>
      <c r="B83" s="10" t="s">
        <v>126</v>
      </c>
      <c r="C83" s="79" t="s">
        <v>6</v>
      </c>
    </row>
    <row r="84" spans="1:3" ht="30">
      <c r="A84" s="15" t="s">
        <v>137</v>
      </c>
      <c r="B84" s="10" t="s">
        <v>127</v>
      </c>
      <c r="C84" s="79" t="s">
        <v>6</v>
      </c>
    </row>
    <row r="85" spans="1:3" ht="30">
      <c r="A85" s="15" t="s">
        <v>138</v>
      </c>
      <c r="B85" s="10" t="s">
        <v>128</v>
      </c>
      <c r="C85" s="79" t="s">
        <v>6</v>
      </c>
    </row>
    <row r="86" spans="1:3" ht="30">
      <c r="A86" s="15" t="s">
        <v>139</v>
      </c>
      <c r="B86" s="10" t="s">
        <v>129</v>
      </c>
      <c r="C86" s="79" t="s">
        <v>6</v>
      </c>
    </row>
    <row r="87" spans="1:3" ht="30">
      <c r="A87" s="15" t="s">
        <v>140</v>
      </c>
      <c r="B87" s="10" t="s">
        <v>130</v>
      </c>
      <c r="C87" s="79" t="s">
        <v>6</v>
      </c>
    </row>
    <row r="88" spans="1:3" ht="15">
      <c r="A88" s="15" t="s">
        <v>141</v>
      </c>
      <c r="B88" s="10" t="s">
        <v>21</v>
      </c>
      <c r="C88" s="79" t="s">
        <v>6</v>
      </c>
    </row>
    <row r="89" spans="1:3" ht="15">
      <c r="A89" s="15" t="s">
        <v>142</v>
      </c>
      <c r="B89" s="10" t="s">
        <v>131</v>
      </c>
      <c r="C89" s="79" t="s">
        <v>6</v>
      </c>
    </row>
    <row r="90" spans="1:3" ht="30">
      <c r="A90" s="15" t="s">
        <v>143</v>
      </c>
      <c r="B90" s="10" t="s">
        <v>132</v>
      </c>
      <c r="C90" s="79" t="s">
        <v>6</v>
      </c>
    </row>
    <row r="91" spans="1:3" ht="60">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6</v>
      </c>
    </row>
    <row r="99" spans="1:3" ht="15">
      <c r="A99" s="15" t="s">
        <v>168</v>
      </c>
      <c r="B99" s="10" t="s">
        <v>159</v>
      </c>
      <c r="C99" s="79" t="s">
        <v>6</v>
      </c>
    </row>
    <row r="100" spans="1:3" ht="30">
      <c r="A100" s="15" t="s">
        <v>169</v>
      </c>
      <c r="B100" s="10" t="s">
        <v>160</v>
      </c>
      <c r="C100" s="79" t="s">
        <v>5</v>
      </c>
    </row>
    <row r="101" spans="1:3" ht="15">
      <c r="A101" s="15" t="s">
        <v>170</v>
      </c>
      <c r="B101" s="10" t="s">
        <v>161</v>
      </c>
      <c r="C101" s="79" t="s">
        <v>5</v>
      </c>
    </row>
    <row r="102" spans="1:3" ht="15">
      <c r="A102" s="15" t="s">
        <v>171</v>
      </c>
      <c r="B102" s="10" t="s">
        <v>162</v>
      </c>
      <c r="C102" s="79" t="s">
        <v>6</v>
      </c>
    </row>
    <row r="103" spans="1:3" ht="24.75" customHeight="1">
      <c r="A103" s="101">
        <f>_xlfn.IFERROR((COUNTIF(C94:C102,"Da")+(COUNTIF(C94:C102,"Djelomično")/2))/((COUNTIF(C94:C102,"Da")+COUNTIF(C94:C102,"Ne")+COUNTIF(C94:C102,"Djelomično"))),"Nije primjenjivo")</f>
        <v>0.4444444444444444</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0.583028083028083</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0.5</v>
      </c>
      <c r="D8" s="81"/>
    </row>
    <row r="9" spans="1:4" s="34" customFormat="1" ht="39.75" customHeight="1">
      <c r="A9" s="45" t="s">
        <v>54</v>
      </c>
      <c r="B9" s="38" t="s">
        <v>188</v>
      </c>
      <c r="C9" s="40">
        <f>+Upitnik!A51</f>
        <v>0.38461538461538464</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v>
      </c>
      <c r="D12" s="81"/>
    </row>
    <row r="13" spans="1:4" s="34" customFormat="1" ht="39.75" customHeight="1">
      <c r="A13" s="45" t="s">
        <v>109</v>
      </c>
      <c r="B13" s="38" t="s">
        <v>192</v>
      </c>
      <c r="C13" s="40">
        <f>+Upitnik!A79</f>
        <v>0.8333333333333334</v>
      </c>
      <c r="D13" s="81"/>
    </row>
    <row r="14" spans="1:4" s="34" customFormat="1" ht="39.75" customHeight="1">
      <c r="A14" s="44" t="s">
        <v>145</v>
      </c>
      <c r="B14" s="36" t="s">
        <v>185</v>
      </c>
      <c r="C14" s="40">
        <f>+Upitnik!A92</f>
        <v>0</v>
      </c>
      <c r="D14" s="81"/>
    </row>
    <row r="15" spans="1:4" s="34" customFormat="1" ht="39.75" customHeight="1">
      <c r="A15" s="44" t="s">
        <v>151</v>
      </c>
      <c r="B15" s="36" t="s">
        <v>152</v>
      </c>
      <c r="C15" s="40">
        <f>+Upitnik!A103</f>
        <v>0.4444444444444444</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0.583028083028083</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muzej cvelferije</cp:lastModifiedBy>
  <cp:lastPrinted>2019-12-05T14:42:35Z</cp:lastPrinted>
  <dcterms:created xsi:type="dcterms:W3CDTF">2012-05-21T15:07:27Z</dcterms:created>
  <dcterms:modified xsi:type="dcterms:W3CDTF">2023-08-04T07:28:45Z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